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fficio4\Desktop\Prospetti Afragola\"/>
    </mc:Choice>
  </mc:AlternateContent>
  <bookViews>
    <workbookView xWindow="0" yWindow="0" windowWidth="29010" windowHeight="12300"/>
  </bookViews>
  <sheets>
    <sheet name="Indice" sheetId="2" r:id="rId1"/>
    <sheet name="Database" sheetId="1" r:id="rId2"/>
  </sheets>
  <definedNames>
    <definedName name="_xlnm._FilterDatabase" localSheetId="1" hidden="1">Database!$A$4:$G$45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9" i="2"/>
  <c r="D8" i="2"/>
  <c r="D7" i="2"/>
  <c r="C10" i="2"/>
  <c r="C9" i="2"/>
  <c r="C8" i="2"/>
  <c r="C7" i="2"/>
  <c r="B10" i="2"/>
  <c r="B9" i="2"/>
  <c r="B8" i="2"/>
  <c r="B7" i="2"/>
  <c r="C3" i="2"/>
  <c r="B3" i="2"/>
  <c r="A3" i="2"/>
  <c r="I46" i="1"/>
  <c r="H46" i="1"/>
  <c r="G46" i="1"/>
  <c r="I37" i="1"/>
  <c r="H37" i="1"/>
  <c r="G37" i="1"/>
  <c r="H26" i="1"/>
  <c r="I26" i="1"/>
  <c r="G26" i="1"/>
  <c r="I16" i="1"/>
  <c r="H16" i="1"/>
  <c r="H6" i="1"/>
  <c r="H7" i="1"/>
  <c r="H8" i="1"/>
  <c r="H9" i="1"/>
  <c r="H10" i="1"/>
  <c r="H11" i="1"/>
  <c r="H12" i="1"/>
  <c r="H13" i="1"/>
  <c r="H14" i="1"/>
  <c r="H15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5" i="1"/>
  <c r="G16" i="1"/>
  <c r="F45" i="1"/>
  <c r="F44" i="1"/>
  <c r="F43" i="1"/>
  <c r="F42" i="1"/>
  <c r="F41" i="1"/>
  <c r="F40" i="1"/>
  <c r="F39" i="1"/>
  <c r="F36" i="1"/>
  <c r="F35" i="1"/>
  <c r="F34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7" i="1"/>
  <c r="F8" i="1"/>
  <c r="F9" i="1"/>
  <c r="F10" i="1"/>
  <c r="F11" i="1"/>
  <c r="F12" i="1"/>
  <c r="F13" i="1"/>
  <c r="F14" i="1"/>
  <c r="F15" i="1"/>
  <c r="F5" i="1"/>
  <c r="F6" i="1"/>
  <c r="D41" i="1"/>
  <c r="D31" i="1"/>
  <c r="D28" i="1"/>
  <c r="D8" i="1"/>
  <c r="D7" i="1"/>
  <c r="D10" i="1"/>
  <c r="D20" i="1"/>
  <c r="D44" i="1"/>
  <c r="D42" i="1"/>
  <c r="D39" i="1"/>
  <c r="D34" i="1"/>
  <c r="D32" i="1"/>
  <c r="D29" i="1"/>
  <c r="D24" i="1"/>
  <c r="D22" i="1"/>
  <c r="D19" i="1"/>
  <c r="D15" i="1"/>
  <c r="D11" i="1"/>
  <c r="D6" i="1"/>
  <c r="D36" i="1"/>
  <c r="D12" i="1"/>
  <c r="D45" i="1"/>
  <c r="D43" i="1"/>
  <c r="D40" i="1"/>
  <c r="D35" i="1"/>
  <c r="D33" i="1"/>
  <c r="D30" i="1"/>
  <c r="D25" i="1"/>
  <c r="D23" i="1"/>
  <c r="D18" i="1"/>
  <c r="D14" i="1"/>
  <c r="D9" i="1"/>
  <c r="D5" i="1"/>
</calcChain>
</file>

<file path=xl/sharedStrings.xml><?xml version="1.0" encoding="utf-8"?>
<sst xmlns="http://schemas.openxmlformats.org/spreadsheetml/2006/main" count="92" uniqueCount="32">
  <si>
    <t>Natura</t>
  </si>
  <si>
    <t>Fornitore</t>
  </si>
  <si>
    <t>Data Pagamento</t>
  </si>
  <si>
    <t>Importo</t>
  </si>
  <si>
    <t>Buoni pasto dipendenti</t>
  </si>
  <si>
    <t>Edenred Italia srl</t>
  </si>
  <si>
    <t>Servizi informatici</t>
  </si>
  <si>
    <t>Russo Demetrio</t>
  </si>
  <si>
    <t>Oneri bancari</t>
  </si>
  <si>
    <t>Consulenza fiscale</t>
  </si>
  <si>
    <t>Alessandro Corinaldesi</t>
  </si>
  <si>
    <t>Consulenze tecniche</t>
  </si>
  <si>
    <t>Salzano Ferdinando</t>
  </si>
  <si>
    <t>Intesa San Paolo S.p.a.</t>
  </si>
  <si>
    <t>Aruba S.p.A.</t>
  </si>
  <si>
    <t>Sicurezza sul lavoro</t>
  </si>
  <si>
    <t>Diagnostica PPM sas</t>
  </si>
  <si>
    <t>Indice tempestività pagamenti - anno 2022</t>
  </si>
  <si>
    <t>art. 33 d.lgs. 33/2013</t>
  </si>
  <si>
    <t>Data fattura</t>
  </si>
  <si>
    <t>Scadenza</t>
  </si>
  <si>
    <t>Giorni ritardo</t>
  </si>
  <si>
    <t>INDICATORE SU BASE ANNUALE</t>
  </si>
  <si>
    <t>Numero Fatture</t>
  </si>
  <si>
    <t>Importo Pagato</t>
  </si>
  <si>
    <t>Tempo medio di pagamento
 in gg.</t>
  </si>
  <si>
    <t>INDICATORE SU BASE TRIMESTRALE</t>
  </si>
  <si>
    <t>TRIMESTRE</t>
  </si>
  <si>
    <t>1° TRIMESTRE</t>
  </si>
  <si>
    <t>2° TRIMESTRE</t>
  </si>
  <si>
    <t>3° TRIMESTRE</t>
  </si>
  <si>
    <t>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</si>
</sst>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44" fontId="0" fillId="0" borderId="0" xfId="1" applyFont="1"/>
    <xf numFmtId="0" fontId="3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2" borderId="0" xfId="0" applyFont="1" applyFill="1"/>
    <xf numFmtId="44" fontId="2" fillId="0" borderId="0" xfId="1" applyFont="1" applyFill="1"/>
    <xf numFmtId="0" fontId="0" fillId="0" borderId="0" xfId="0" applyBorder="1"/>
    <xf numFmtId="14" fontId="0" fillId="0" borderId="0" xfId="0" applyNumberFormat="1" applyBorder="1"/>
    <xf numFmtId="1" fontId="0" fillId="0" borderId="0" xfId="0" applyNumberFormat="1" applyBorder="1" applyAlignment="1">
      <alignment horizontal="center"/>
    </xf>
    <xf numFmtId="44" fontId="2" fillId="0" borderId="0" xfId="1" applyFont="1" applyFill="1" applyBorder="1"/>
    <xf numFmtId="0" fontId="2" fillId="2" borderId="0" xfId="0" applyFont="1" applyFill="1" applyBorder="1"/>
    <xf numFmtId="44" fontId="0" fillId="0" borderId="0" xfId="1" applyFont="1" applyBorder="1"/>
    <xf numFmtId="44" fontId="0" fillId="0" borderId="0" xfId="0" applyNumberFormat="1" applyBorder="1"/>
    <xf numFmtId="44" fontId="2" fillId="0" borderId="0" xfId="0" applyNumberFormat="1" applyFont="1" applyFill="1" applyBorder="1"/>
    <xf numFmtId="44" fontId="0" fillId="0" borderId="1" xfId="0" applyNumberFormat="1" applyBorder="1"/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3" sqref="A3"/>
    </sheetView>
  </sheetViews>
  <sheetFormatPr defaultRowHeight="15" x14ac:dyDescent="0.25"/>
  <cols>
    <col min="1" max="4" width="23.140625" customWidth="1"/>
  </cols>
  <sheetData>
    <row r="1" spans="1:4" ht="21" x14ac:dyDescent="0.25">
      <c r="A1" s="38" t="s">
        <v>22</v>
      </c>
      <c r="B1" s="39"/>
      <c r="C1" s="40"/>
    </row>
    <row r="2" spans="1:4" ht="45" x14ac:dyDescent="0.25">
      <c r="A2" s="35" t="s">
        <v>23</v>
      </c>
      <c r="B2" s="36" t="s">
        <v>24</v>
      </c>
      <c r="C2" s="37" t="s">
        <v>25</v>
      </c>
    </row>
    <row r="3" spans="1:4" ht="19.5" thickBot="1" x14ac:dyDescent="0.3">
      <c r="A3" s="27">
        <f>COUNTA(Database!B5:B45)</f>
        <v>35</v>
      </c>
      <c r="B3" s="26">
        <f>Database!G16+Database!G26+Database!G37+Database!G46</f>
        <v>49356.91</v>
      </c>
      <c r="C3" s="34">
        <f>AVERAGE(Database!I15:I46)</f>
        <v>9.9579321855378815</v>
      </c>
    </row>
    <row r="4" spans="1:4" ht="19.5" thickBot="1" x14ac:dyDescent="0.3">
      <c r="A4" s="22"/>
      <c r="B4" s="22"/>
      <c r="C4" s="23"/>
      <c r="D4" s="22"/>
    </row>
    <row r="5" spans="1:4" ht="21" x14ac:dyDescent="0.25">
      <c r="A5" s="38" t="s">
        <v>26</v>
      </c>
      <c r="B5" s="39"/>
      <c r="C5" s="39"/>
      <c r="D5" s="40"/>
    </row>
    <row r="6" spans="1:4" ht="45" x14ac:dyDescent="0.25">
      <c r="A6" s="41" t="s">
        <v>27</v>
      </c>
      <c r="B6" s="42" t="s">
        <v>23</v>
      </c>
      <c r="C6" s="43" t="s">
        <v>24</v>
      </c>
      <c r="D6" s="37" t="s">
        <v>25</v>
      </c>
    </row>
    <row r="7" spans="1:4" ht="15.75" x14ac:dyDescent="0.25">
      <c r="A7" s="28" t="s">
        <v>28</v>
      </c>
      <c r="B7" s="24">
        <f>COUNTA(Database!B5:B15)</f>
        <v>11</v>
      </c>
      <c r="C7" s="25">
        <f>Database!G16</f>
        <v>14380.210000000001</v>
      </c>
      <c r="D7" s="29">
        <f>Database!I16</f>
        <v>15.616908237084157</v>
      </c>
    </row>
    <row r="8" spans="1:4" ht="15.75" x14ac:dyDescent="0.25">
      <c r="A8" s="28" t="s">
        <v>29</v>
      </c>
      <c r="B8" s="24">
        <f>COUNTA(Database!B18:B25)</f>
        <v>8</v>
      </c>
      <c r="C8" s="25">
        <f>Database!G26</f>
        <v>11685.99</v>
      </c>
      <c r="D8" s="29">
        <f>Database!I26</f>
        <v>5.7661781329609214</v>
      </c>
    </row>
    <row r="9" spans="1:4" ht="15.75" x14ac:dyDescent="0.25">
      <c r="A9" s="28" t="s">
        <v>30</v>
      </c>
      <c r="B9" s="24">
        <f>COUNTA(Database!B28:B36)</f>
        <v>9</v>
      </c>
      <c r="C9" s="25">
        <f>Database!G37</f>
        <v>13459.34</v>
      </c>
      <c r="D9" s="29">
        <f>Database!I37</f>
        <v>13.062338123563263</v>
      </c>
    </row>
    <row r="10" spans="1:4" ht="16.5" thickBot="1" x14ac:dyDescent="0.3">
      <c r="A10" s="30" t="s">
        <v>31</v>
      </c>
      <c r="B10" s="31">
        <f>COUNTA(Database!B39:B45)</f>
        <v>7</v>
      </c>
      <c r="C10" s="32">
        <f>Database!G46</f>
        <v>9831.3700000000008</v>
      </c>
      <c r="D10" s="33">
        <f>Database!I46</f>
        <v>5.3863042485431833</v>
      </c>
    </row>
  </sheetData>
  <mergeCells count="2">
    <mergeCell ref="A5:D5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3" workbookViewId="0">
      <selection activeCell="G19" sqref="G18:G25"/>
    </sheetView>
  </sheetViews>
  <sheetFormatPr defaultRowHeight="15" x14ac:dyDescent="0.25"/>
  <cols>
    <col min="1" max="5" width="35.7109375" customWidth="1"/>
    <col min="6" max="6" width="17.7109375" style="10" bestFit="1" customWidth="1"/>
    <col min="7" max="7" width="13.85546875" style="6" customWidth="1"/>
    <col min="8" max="8" width="13.140625" bestFit="1" customWidth="1"/>
  </cols>
  <sheetData>
    <row r="1" spans="1:9" ht="18.75" x14ac:dyDescent="0.3">
      <c r="A1" s="7" t="s">
        <v>17</v>
      </c>
      <c r="B1" s="7"/>
      <c r="C1" s="7"/>
      <c r="D1" s="7"/>
      <c r="E1" s="7"/>
      <c r="F1" s="7"/>
      <c r="G1" s="7"/>
    </row>
    <row r="2" spans="1:9" ht="18.75" x14ac:dyDescent="0.3">
      <c r="A2" s="7" t="s">
        <v>18</v>
      </c>
      <c r="B2" s="7"/>
      <c r="C2" s="7"/>
      <c r="D2" s="7"/>
      <c r="E2" s="7"/>
      <c r="F2" s="7"/>
      <c r="G2" s="7"/>
    </row>
    <row r="4" spans="1:9" x14ac:dyDescent="0.25">
      <c r="A4" s="1" t="s">
        <v>0</v>
      </c>
      <c r="B4" s="1" t="s">
        <v>1</v>
      </c>
      <c r="C4" s="1" t="s">
        <v>19</v>
      </c>
      <c r="D4" s="1" t="s">
        <v>20</v>
      </c>
      <c r="E4" s="1" t="s">
        <v>2</v>
      </c>
      <c r="F4" s="8" t="s">
        <v>21</v>
      </c>
      <c r="G4" s="2" t="s">
        <v>3</v>
      </c>
      <c r="H4" s="3"/>
    </row>
    <row r="5" spans="1:9" x14ac:dyDescent="0.25">
      <c r="A5" s="3" t="s">
        <v>4</v>
      </c>
      <c r="B5" s="3" t="s">
        <v>5</v>
      </c>
      <c r="C5" s="4">
        <v>44560</v>
      </c>
      <c r="D5" s="4">
        <f>C5</f>
        <v>44560</v>
      </c>
      <c r="E5" s="4">
        <v>44566</v>
      </c>
      <c r="F5" s="9">
        <f>E5-D5</f>
        <v>6</v>
      </c>
      <c r="G5" s="5">
        <v>2250.02</v>
      </c>
      <c r="H5" s="21">
        <f>G5*F5</f>
        <v>13500.119999999999</v>
      </c>
    </row>
    <row r="6" spans="1:9" x14ac:dyDescent="0.25">
      <c r="A6" s="3" t="s">
        <v>6</v>
      </c>
      <c r="B6" s="3" t="s">
        <v>7</v>
      </c>
      <c r="C6" s="4">
        <v>44564</v>
      </c>
      <c r="D6" s="4">
        <f>C6</f>
        <v>44564</v>
      </c>
      <c r="E6" s="4">
        <v>44566</v>
      </c>
      <c r="F6" s="9">
        <f>E6-D6</f>
        <v>2</v>
      </c>
      <c r="G6" s="5">
        <v>1300</v>
      </c>
      <c r="H6" s="21">
        <f t="shared" ref="H6:H45" si="0">G6*F6</f>
        <v>2600</v>
      </c>
    </row>
    <row r="7" spans="1:9" x14ac:dyDescent="0.25">
      <c r="A7" s="3" t="s">
        <v>9</v>
      </c>
      <c r="B7" s="3" t="s">
        <v>10</v>
      </c>
      <c r="C7" s="4">
        <v>44480</v>
      </c>
      <c r="D7" s="4">
        <f>C7</f>
        <v>44480</v>
      </c>
      <c r="E7" s="4">
        <v>44567</v>
      </c>
      <c r="F7" s="9">
        <f t="shared" ref="F7:F15" si="1">E7-D7</f>
        <v>87</v>
      </c>
      <c r="G7" s="5">
        <v>1137.2</v>
      </c>
      <c r="H7" s="21">
        <f t="shared" si="0"/>
        <v>98936.400000000009</v>
      </c>
    </row>
    <row r="8" spans="1:9" x14ac:dyDescent="0.25">
      <c r="A8" s="3" t="s">
        <v>9</v>
      </c>
      <c r="B8" s="3" t="s">
        <v>10</v>
      </c>
      <c r="C8" s="4">
        <v>44575</v>
      </c>
      <c r="D8" s="4">
        <f>C8</f>
        <v>44575</v>
      </c>
      <c r="E8" s="4">
        <v>44601</v>
      </c>
      <c r="F8" s="9">
        <f t="shared" si="1"/>
        <v>26</v>
      </c>
      <c r="G8" s="5">
        <v>1137.2</v>
      </c>
      <c r="H8" s="21">
        <f t="shared" si="0"/>
        <v>29567.200000000001</v>
      </c>
    </row>
    <row r="9" spans="1:9" x14ac:dyDescent="0.25">
      <c r="A9" s="3" t="s">
        <v>4</v>
      </c>
      <c r="B9" s="3" t="s">
        <v>5</v>
      </c>
      <c r="C9" s="4">
        <v>44592</v>
      </c>
      <c r="D9" s="4">
        <f>C9</f>
        <v>44592</v>
      </c>
      <c r="E9" s="4">
        <v>44601</v>
      </c>
      <c r="F9" s="9">
        <f t="shared" si="1"/>
        <v>9</v>
      </c>
      <c r="G9" s="5">
        <v>2397.1799999999998</v>
      </c>
      <c r="H9" s="21">
        <f t="shared" si="0"/>
        <v>21574.62</v>
      </c>
    </row>
    <row r="10" spans="1:9" x14ac:dyDescent="0.25">
      <c r="A10" s="3" t="s">
        <v>11</v>
      </c>
      <c r="B10" s="3" t="s">
        <v>12</v>
      </c>
      <c r="C10" s="4">
        <v>44559</v>
      </c>
      <c r="D10" s="4">
        <f>C10+30</f>
        <v>44589</v>
      </c>
      <c r="E10" s="4">
        <v>44601</v>
      </c>
      <c r="F10" s="9">
        <f t="shared" si="1"/>
        <v>12</v>
      </c>
      <c r="G10" s="5">
        <v>1175.57</v>
      </c>
      <c r="H10" s="21">
        <f t="shared" si="0"/>
        <v>14106.84</v>
      </c>
    </row>
    <row r="11" spans="1:9" x14ac:dyDescent="0.25">
      <c r="A11" s="3" t="s">
        <v>6</v>
      </c>
      <c r="B11" s="3" t="s">
        <v>7</v>
      </c>
      <c r="C11" s="4">
        <v>44593</v>
      </c>
      <c r="D11" s="4">
        <f>C11</f>
        <v>44593</v>
      </c>
      <c r="E11" s="4">
        <v>44601</v>
      </c>
      <c r="F11" s="9">
        <f t="shared" si="1"/>
        <v>8</v>
      </c>
      <c r="G11" s="5">
        <v>1300</v>
      </c>
      <c r="H11" s="21">
        <f t="shared" si="0"/>
        <v>10400</v>
      </c>
    </row>
    <row r="12" spans="1:9" x14ac:dyDescent="0.25">
      <c r="A12" s="3" t="s">
        <v>8</v>
      </c>
      <c r="B12" s="3" t="s">
        <v>13</v>
      </c>
      <c r="C12" s="4">
        <v>44576</v>
      </c>
      <c r="D12" s="4">
        <f>C12+30</f>
        <v>44606</v>
      </c>
      <c r="E12" s="4">
        <v>44607</v>
      </c>
      <c r="F12" s="9">
        <f t="shared" si="1"/>
        <v>1</v>
      </c>
      <c r="G12" s="5">
        <v>155.94</v>
      </c>
      <c r="H12" s="21">
        <f t="shared" si="0"/>
        <v>155.94</v>
      </c>
    </row>
    <row r="13" spans="1:9" x14ac:dyDescent="0.25">
      <c r="A13" s="3" t="s">
        <v>6</v>
      </c>
      <c r="B13" s="3" t="s">
        <v>14</v>
      </c>
      <c r="C13" s="4">
        <v>44620</v>
      </c>
      <c r="D13" s="4">
        <v>44620</v>
      </c>
      <c r="E13" s="4">
        <v>44615</v>
      </c>
      <c r="F13" s="9">
        <f t="shared" si="1"/>
        <v>-5</v>
      </c>
      <c r="G13" s="5">
        <v>31</v>
      </c>
      <c r="H13" s="21">
        <f t="shared" si="0"/>
        <v>-155</v>
      </c>
    </row>
    <row r="14" spans="1:9" x14ac:dyDescent="0.25">
      <c r="A14" s="3" t="s">
        <v>4</v>
      </c>
      <c r="B14" s="3" t="s">
        <v>5</v>
      </c>
      <c r="C14" s="4">
        <v>44621</v>
      </c>
      <c r="D14" s="4">
        <f>C14</f>
        <v>44621</v>
      </c>
      <c r="E14" s="4">
        <v>44624</v>
      </c>
      <c r="F14" s="9">
        <f t="shared" si="1"/>
        <v>3</v>
      </c>
      <c r="G14" s="5">
        <v>2196.1</v>
      </c>
      <c r="H14" s="21">
        <f t="shared" si="0"/>
        <v>6588.2999999999993</v>
      </c>
    </row>
    <row r="15" spans="1:9" x14ac:dyDescent="0.25">
      <c r="A15" s="3" t="s">
        <v>6</v>
      </c>
      <c r="B15" s="3" t="s">
        <v>7</v>
      </c>
      <c r="C15" s="4">
        <v>44621</v>
      </c>
      <c r="D15" s="4">
        <f>C15</f>
        <v>44621</v>
      </c>
      <c r="E15" s="4">
        <v>44642</v>
      </c>
      <c r="F15" s="9">
        <f t="shared" si="1"/>
        <v>21</v>
      </c>
      <c r="G15" s="5">
        <v>1300</v>
      </c>
      <c r="H15" s="21">
        <f t="shared" si="0"/>
        <v>27300</v>
      </c>
    </row>
    <row r="16" spans="1:9" s="13" customFormat="1" x14ac:dyDescent="0.25">
      <c r="C16" s="14"/>
      <c r="D16" s="14"/>
      <c r="E16" s="14"/>
      <c r="F16" s="15"/>
      <c r="G16" s="16">
        <f>SUM(G5:G15)</f>
        <v>14380.210000000001</v>
      </c>
      <c r="H16" s="20">
        <f>SUM(H5:H15)</f>
        <v>224574.41999999998</v>
      </c>
      <c r="I16" s="17">
        <f>H16/G16</f>
        <v>15.616908237084157</v>
      </c>
    </row>
    <row r="17" spans="1:9" s="13" customFormat="1" x14ac:dyDescent="0.25">
      <c r="C17" s="14"/>
      <c r="D17" s="14"/>
      <c r="E17" s="14"/>
      <c r="F17" s="15"/>
      <c r="G17" s="18"/>
      <c r="H17" s="19"/>
    </row>
    <row r="18" spans="1:9" x14ac:dyDescent="0.25">
      <c r="A18" s="3" t="s">
        <v>4</v>
      </c>
      <c r="B18" s="3" t="s">
        <v>5</v>
      </c>
      <c r="C18" s="4">
        <v>44651</v>
      </c>
      <c r="D18" s="4">
        <f>C18</f>
        <v>44651</v>
      </c>
      <c r="E18" s="4">
        <v>44657</v>
      </c>
      <c r="F18" s="9">
        <f t="shared" ref="F18:F25" si="2">E18-D18</f>
        <v>6</v>
      </c>
      <c r="G18" s="5">
        <v>2460.8000000000002</v>
      </c>
      <c r="H18" s="21">
        <f t="shared" si="0"/>
        <v>14764.800000000001</v>
      </c>
    </row>
    <row r="19" spans="1:9" x14ac:dyDescent="0.25">
      <c r="A19" s="3" t="s">
        <v>6</v>
      </c>
      <c r="B19" s="3" t="s">
        <v>7</v>
      </c>
      <c r="C19" s="4">
        <v>44652</v>
      </c>
      <c r="D19" s="4">
        <f>C19</f>
        <v>44652</v>
      </c>
      <c r="E19" s="4">
        <v>44657</v>
      </c>
      <c r="F19" s="9">
        <f t="shared" si="2"/>
        <v>5</v>
      </c>
      <c r="G19" s="5">
        <v>1300</v>
      </c>
      <c r="H19" s="21">
        <f t="shared" si="0"/>
        <v>6500</v>
      </c>
    </row>
    <row r="20" spans="1:9" x14ac:dyDescent="0.25">
      <c r="A20" s="3" t="s">
        <v>15</v>
      </c>
      <c r="B20" s="3" t="s">
        <v>16</v>
      </c>
      <c r="C20" s="4">
        <v>44631</v>
      </c>
      <c r="D20" s="4">
        <f>C20</f>
        <v>44631</v>
      </c>
      <c r="E20" s="4">
        <v>44657</v>
      </c>
      <c r="F20" s="9">
        <f t="shared" si="2"/>
        <v>26</v>
      </c>
      <c r="G20" s="5">
        <v>928</v>
      </c>
      <c r="H20" s="21">
        <f t="shared" si="0"/>
        <v>24128</v>
      </c>
    </row>
    <row r="21" spans="1:9" x14ac:dyDescent="0.25">
      <c r="A21" s="3" t="s">
        <v>6</v>
      </c>
      <c r="B21" s="3" t="s">
        <v>14</v>
      </c>
      <c r="C21" s="4">
        <v>44682</v>
      </c>
      <c r="D21" s="4">
        <v>44682</v>
      </c>
      <c r="E21" s="4">
        <v>44686</v>
      </c>
      <c r="F21" s="9">
        <f t="shared" si="2"/>
        <v>4</v>
      </c>
      <c r="G21" s="5">
        <v>9.9</v>
      </c>
      <c r="H21" s="21">
        <f t="shared" si="0"/>
        <v>39.6</v>
      </c>
    </row>
    <row r="22" spans="1:9" x14ac:dyDescent="0.25">
      <c r="A22" s="3" t="s">
        <v>6</v>
      </c>
      <c r="B22" s="3" t="s">
        <v>7</v>
      </c>
      <c r="C22" s="4">
        <v>44683</v>
      </c>
      <c r="D22" s="4">
        <f>C22</f>
        <v>44683</v>
      </c>
      <c r="E22" s="4">
        <v>44686</v>
      </c>
      <c r="F22" s="9">
        <f t="shared" si="2"/>
        <v>3</v>
      </c>
      <c r="G22" s="5">
        <v>1300</v>
      </c>
      <c r="H22" s="21">
        <f t="shared" si="0"/>
        <v>3900</v>
      </c>
    </row>
    <row r="23" spans="1:9" x14ac:dyDescent="0.25">
      <c r="A23" s="3" t="s">
        <v>4</v>
      </c>
      <c r="B23" s="3" t="s">
        <v>5</v>
      </c>
      <c r="C23" s="4">
        <v>44683</v>
      </c>
      <c r="D23" s="4">
        <f>C23</f>
        <v>44683</v>
      </c>
      <c r="E23" s="4">
        <v>44686</v>
      </c>
      <c r="F23" s="9">
        <f t="shared" si="2"/>
        <v>3</v>
      </c>
      <c r="G23" s="5">
        <v>2098.06</v>
      </c>
      <c r="H23" s="21">
        <f t="shared" si="0"/>
        <v>6294.18</v>
      </c>
    </row>
    <row r="24" spans="1:9" x14ac:dyDescent="0.25">
      <c r="A24" s="3" t="s">
        <v>6</v>
      </c>
      <c r="B24" s="3" t="s">
        <v>7</v>
      </c>
      <c r="C24" s="4">
        <v>44713</v>
      </c>
      <c r="D24" s="4">
        <f>C24</f>
        <v>44713</v>
      </c>
      <c r="E24" s="4">
        <v>44715</v>
      </c>
      <c r="F24" s="9">
        <f t="shared" si="2"/>
        <v>2</v>
      </c>
      <c r="G24" s="5">
        <v>1300</v>
      </c>
      <c r="H24" s="21">
        <f t="shared" si="0"/>
        <v>2600</v>
      </c>
    </row>
    <row r="25" spans="1:9" x14ac:dyDescent="0.25">
      <c r="A25" s="3" t="s">
        <v>4</v>
      </c>
      <c r="B25" s="3" t="s">
        <v>5</v>
      </c>
      <c r="C25" s="4">
        <v>44711</v>
      </c>
      <c r="D25" s="4">
        <f>C25</f>
        <v>44711</v>
      </c>
      <c r="E25" s="4">
        <v>44715</v>
      </c>
      <c r="F25" s="9">
        <f t="shared" si="2"/>
        <v>4</v>
      </c>
      <c r="G25" s="5">
        <v>2289.23</v>
      </c>
      <c r="H25" s="21">
        <f t="shared" si="0"/>
        <v>9156.92</v>
      </c>
    </row>
    <row r="26" spans="1:9" s="13" customFormat="1" x14ac:dyDescent="0.25">
      <c r="C26" s="14"/>
      <c r="D26" s="14"/>
      <c r="E26" s="14"/>
      <c r="F26" s="15"/>
      <c r="G26" s="16">
        <f>SUM(G18:G25)</f>
        <v>11685.99</v>
      </c>
      <c r="H26" s="20">
        <f>SUM(H18:H25)</f>
        <v>67383.5</v>
      </c>
      <c r="I26" s="17">
        <f>H26/G26</f>
        <v>5.7661781329609214</v>
      </c>
    </row>
    <row r="27" spans="1:9" s="13" customFormat="1" x14ac:dyDescent="0.25">
      <c r="C27" s="14"/>
      <c r="D27" s="14"/>
      <c r="E27" s="14"/>
      <c r="F27" s="15"/>
      <c r="G27" s="18"/>
      <c r="H27" s="19">
        <f t="shared" si="0"/>
        <v>0</v>
      </c>
    </row>
    <row r="28" spans="1:9" x14ac:dyDescent="0.25">
      <c r="A28" s="3" t="s">
        <v>9</v>
      </c>
      <c r="B28" s="3" t="s">
        <v>10</v>
      </c>
      <c r="C28" s="4">
        <v>44662</v>
      </c>
      <c r="D28" s="4">
        <f>C28</f>
        <v>44662</v>
      </c>
      <c r="E28" s="4">
        <v>44748</v>
      </c>
      <c r="F28" s="9">
        <f t="shared" ref="F28:F36" si="3">E28-D28</f>
        <v>86</v>
      </c>
      <c r="G28" s="5">
        <v>1137.2</v>
      </c>
      <c r="H28" s="21">
        <f t="shared" si="0"/>
        <v>97799.2</v>
      </c>
    </row>
    <row r="29" spans="1:9" x14ac:dyDescent="0.25">
      <c r="A29" s="3" t="s">
        <v>6</v>
      </c>
      <c r="B29" s="3" t="s">
        <v>7</v>
      </c>
      <c r="C29" s="4">
        <v>44743</v>
      </c>
      <c r="D29" s="4">
        <f>C29</f>
        <v>44743</v>
      </c>
      <c r="E29" s="4">
        <v>44748</v>
      </c>
      <c r="F29" s="9">
        <f t="shared" si="3"/>
        <v>5</v>
      </c>
      <c r="G29" s="5">
        <v>1300</v>
      </c>
      <c r="H29" s="21">
        <f t="shared" si="0"/>
        <v>6500</v>
      </c>
    </row>
    <row r="30" spans="1:9" x14ac:dyDescent="0.25">
      <c r="A30" s="3" t="s">
        <v>4</v>
      </c>
      <c r="B30" s="3" t="s">
        <v>5</v>
      </c>
      <c r="C30" s="4">
        <v>44746</v>
      </c>
      <c r="D30" s="4">
        <f>C30</f>
        <v>44746</v>
      </c>
      <c r="E30" s="4">
        <v>44748</v>
      </c>
      <c r="F30" s="9">
        <f t="shared" si="3"/>
        <v>2</v>
      </c>
      <c r="G30" s="5">
        <v>3491.19</v>
      </c>
      <c r="H30" s="21">
        <f t="shared" si="0"/>
        <v>6982.38</v>
      </c>
    </row>
    <row r="31" spans="1:9" x14ac:dyDescent="0.25">
      <c r="A31" s="3" t="s">
        <v>9</v>
      </c>
      <c r="B31" s="3" t="s">
        <v>10</v>
      </c>
      <c r="C31" s="4">
        <v>44753</v>
      </c>
      <c r="D31" s="4">
        <f>C31</f>
        <v>44753</v>
      </c>
      <c r="E31" s="4">
        <v>44776</v>
      </c>
      <c r="F31" s="9">
        <f t="shared" si="3"/>
        <v>23</v>
      </c>
      <c r="G31" s="5">
        <v>1270.08</v>
      </c>
      <c r="H31" s="21">
        <f t="shared" si="0"/>
        <v>29211.839999999997</v>
      </c>
    </row>
    <row r="32" spans="1:9" x14ac:dyDescent="0.25">
      <c r="A32" s="3" t="s">
        <v>6</v>
      </c>
      <c r="B32" s="3" t="s">
        <v>7</v>
      </c>
      <c r="C32" s="4">
        <v>44774</v>
      </c>
      <c r="D32" s="4">
        <f>C32</f>
        <v>44774</v>
      </c>
      <c r="E32" s="4">
        <v>44776</v>
      </c>
      <c r="F32" s="9">
        <f t="shared" si="3"/>
        <v>2</v>
      </c>
      <c r="G32" s="5">
        <v>1300</v>
      </c>
      <c r="H32" s="21">
        <f t="shared" si="0"/>
        <v>2600</v>
      </c>
    </row>
    <row r="33" spans="1:9" x14ac:dyDescent="0.25">
      <c r="A33" s="3" t="s">
        <v>4</v>
      </c>
      <c r="B33" s="3" t="s">
        <v>5</v>
      </c>
      <c r="C33" s="4">
        <v>44774</v>
      </c>
      <c r="D33" s="4">
        <f>C33</f>
        <v>44774</v>
      </c>
      <c r="E33" s="4">
        <v>44782</v>
      </c>
      <c r="F33" s="9">
        <f t="shared" si="3"/>
        <v>8</v>
      </c>
      <c r="G33" s="5">
        <v>1857.86</v>
      </c>
      <c r="H33" s="21">
        <f t="shared" si="0"/>
        <v>14862.88</v>
      </c>
    </row>
    <row r="34" spans="1:9" x14ac:dyDescent="0.25">
      <c r="A34" s="3" t="s">
        <v>6</v>
      </c>
      <c r="B34" s="3" t="s">
        <v>7</v>
      </c>
      <c r="C34" s="4">
        <v>44805</v>
      </c>
      <c r="D34" s="4">
        <f>C34</f>
        <v>44805</v>
      </c>
      <c r="E34" s="4">
        <v>44810</v>
      </c>
      <c r="F34" s="9">
        <f t="shared" si="3"/>
        <v>5</v>
      </c>
      <c r="G34" s="5">
        <v>1300</v>
      </c>
      <c r="H34" s="21">
        <f t="shared" si="0"/>
        <v>6500</v>
      </c>
    </row>
    <row r="35" spans="1:9" x14ac:dyDescent="0.25">
      <c r="A35" s="3" t="s">
        <v>4</v>
      </c>
      <c r="B35" s="3" t="s">
        <v>5</v>
      </c>
      <c r="C35" s="4">
        <v>44805</v>
      </c>
      <c r="D35" s="4">
        <f>C35</f>
        <v>44805</v>
      </c>
      <c r="E35" s="4">
        <v>44810</v>
      </c>
      <c r="F35" s="9">
        <f t="shared" si="3"/>
        <v>5</v>
      </c>
      <c r="G35" s="5">
        <v>1647.07</v>
      </c>
      <c r="H35" s="21">
        <f t="shared" si="0"/>
        <v>8235.35</v>
      </c>
    </row>
    <row r="36" spans="1:9" x14ac:dyDescent="0.25">
      <c r="A36" s="3" t="s">
        <v>8</v>
      </c>
      <c r="B36" s="3" t="s">
        <v>13</v>
      </c>
      <c r="C36" s="4">
        <v>44760</v>
      </c>
      <c r="D36" s="4">
        <f>C36+30</f>
        <v>44790</v>
      </c>
      <c r="E36" s="4">
        <v>44810</v>
      </c>
      <c r="F36" s="9">
        <f t="shared" si="3"/>
        <v>20</v>
      </c>
      <c r="G36" s="5">
        <v>155.94</v>
      </c>
      <c r="H36" s="21">
        <f t="shared" si="0"/>
        <v>3118.8</v>
      </c>
    </row>
    <row r="37" spans="1:9" s="13" customFormat="1" x14ac:dyDescent="0.25">
      <c r="C37" s="14"/>
      <c r="D37" s="14"/>
      <c r="E37" s="14"/>
      <c r="F37" s="15"/>
      <c r="G37" s="16">
        <f>SUM(G28:G36)</f>
        <v>13459.34</v>
      </c>
      <c r="H37" s="16">
        <f>SUM(H28:H36)</f>
        <v>175810.44999999998</v>
      </c>
      <c r="I37" s="17">
        <f t="shared" ref="I37:I38" si="4">H37/G37</f>
        <v>13.062338123563263</v>
      </c>
    </row>
    <row r="38" spans="1:9" s="13" customFormat="1" x14ac:dyDescent="0.25">
      <c r="C38" s="14"/>
      <c r="D38" s="14"/>
      <c r="E38" s="14"/>
      <c r="F38" s="15"/>
      <c r="G38" s="18"/>
      <c r="H38" s="19">
        <f t="shared" si="0"/>
        <v>0</v>
      </c>
    </row>
    <row r="39" spans="1:9" x14ac:dyDescent="0.25">
      <c r="A39" s="3" t="s">
        <v>6</v>
      </c>
      <c r="B39" s="3" t="s">
        <v>7</v>
      </c>
      <c r="C39" s="4">
        <v>44835</v>
      </c>
      <c r="D39" s="4">
        <f>C39</f>
        <v>44835</v>
      </c>
      <c r="E39" s="4">
        <v>44840</v>
      </c>
      <c r="F39" s="9">
        <f t="shared" ref="F39:F45" si="5">E39-D39</f>
        <v>5</v>
      </c>
      <c r="G39" s="5">
        <v>1300</v>
      </c>
      <c r="H39" s="21">
        <f t="shared" si="0"/>
        <v>6500</v>
      </c>
    </row>
    <row r="40" spans="1:9" x14ac:dyDescent="0.25">
      <c r="A40" s="3" t="s">
        <v>4</v>
      </c>
      <c r="B40" s="3" t="s">
        <v>5</v>
      </c>
      <c r="C40" s="4">
        <v>44837</v>
      </c>
      <c r="D40" s="4">
        <f>C40</f>
        <v>44837</v>
      </c>
      <c r="E40" s="4">
        <v>44840</v>
      </c>
      <c r="F40" s="9">
        <f t="shared" si="5"/>
        <v>3</v>
      </c>
      <c r="G40" s="5">
        <v>2411.7800000000002</v>
      </c>
      <c r="H40" s="21">
        <f t="shared" si="0"/>
        <v>7235.34</v>
      </c>
    </row>
    <row r="41" spans="1:9" x14ac:dyDescent="0.25">
      <c r="A41" s="3" t="s">
        <v>9</v>
      </c>
      <c r="B41" s="3" t="s">
        <v>10</v>
      </c>
      <c r="C41" s="4">
        <v>44845</v>
      </c>
      <c r="D41" s="4">
        <f>C41</f>
        <v>44845</v>
      </c>
      <c r="E41" s="4">
        <v>44869</v>
      </c>
      <c r="F41" s="9">
        <f t="shared" si="5"/>
        <v>24</v>
      </c>
      <c r="G41" s="5">
        <v>1137.2</v>
      </c>
      <c r="H41" s="21">
        <f t="shared" si="0"/>
        <v>27292.800000000003</v>
      </c>
    </row>
    <row r="42" spans="1:9" x14ac:dyDescent="0.25">
      <c r="A42" s="3" t="s">
        <v>6</v>
      </c>
      <c r="B42" s="3" t="s">
        <v>7</v>
      </c>
      <c r="C42" s="4">
        <v>44865</v>
      </c>
      <c r="D42" s="4">
        <f>C42</f>
        <v>44865</v>
      </c>
      <c r="E42" s="4">
        <v>44869</v>
      </c>
      <c r="F42" s="9">
        <f t="shared" si="5"/>
        <v>4</v>
      </c>
      <c r="G42" s="5">
        <v>1300</v>
      </c>
      <c r="H42" s="21">
        <f t="shared" si="0"/>
        <v>5200</v>
      </c>
    </row>
    <row r="43" spans="1:9" x14ac:dyDescent="0.25">
      <c r="A43" s="3" t="s">
        <v>4</v>
      </c>
      <c r="B43" s="3" t="s">
        <v>5</v>
      </c>
      <c r="C43" s="4">
        <v>44867</v>
      </c>
      <c r="D43" s="4">
        <f>C43</f>
        <v>44867</v>
      </c>
      <c r="E43" s="4">
        <v>44869</v>
      </c>
      <c r="F43" s="9">
        <f t="shared" si="5"/>
        <v>2</v>
      </c>
      <c r="G43" s="5">
        <v>2161.7800000000002</v>
      </c>
      <c r="H43" s="21">
        <f t="shared" si="0"/>
        <v>4323.5600000000004</v>
      </c>
    </row>
    <row r="44" spans="1:9" x14ac:dyDescent="0.25">
      <c r="A44" s="3" t="s">
        <v>6</v>
      </c>
      <c r="B44" s="3" t="s">
        <v>7</v>
      </c>
      <c r="C44" s="4">
        <v>44896</v>
      </c>
      <c r="D44" s="4">
        <f>C44</f>
        <v>44896</v>
      </c>
      <c r="E44" s="4">
        <v>44897</v>
      </c>
      <c r="F44" s="9">
        <f t="shared" si="5"/>
        <v>1</v>
      </c>
      <c r="G44" s="5">
        <v>1300</v>
      </c>
      <c r="H44" s="21">
        <f t="shared" si="0"/>
        <v>1300</v>
      </c>
    </row>
    <row r="45" spans="1:9" x14ac:dyDescent="0.25">
      <c r="A45" s="3" t="s">
        <v>4</v>
      </c>
      <c r="B45" s="3" t="s">
        <v>5</v>
      </c>
      <c r="C45" s="4">
        <v>44897</v>
      </c>
      <c r="D45" s="4">
        <f>C45</f>
        <v>44897</v>
      </c>
      <c r="E45" s="4">
        <v>44902</v>
      </c>
      <c r="F45" s="9">
        <f t="shared" si="5"/>
        <v>5</v>
      </c>
      <c r="G45" s="5">
        <v>220.61</v>
      </c>
      <c r="H45" s="21">
        <f t="shared" si="0"/>
        <v>1103.0500000000002</v>
      </c>
    </row>
    <row r="46" spans="1:9" x14ac:dyDescent="0.25">
      <c r="G46" s="12">
        <f>SUM(G39:G45)</f>
        <v>9831.3700000000008</v>
      </c>
      <c r="H46" s="12">
        <f>SUM(H39:H45)</f>
        <v>52954.75</v>
      </c>
      <c r="I46" s="11">
        <f>H46/G46</f>
        <v>5.3863042485431833</v>
      </c>
    </row>
  </sheetData>
  <autoFilter ref="A4:G45"/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Indice</vt:lpstr>
      <vt:lpstr>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ufficio4</dc:creator>
  <cp:lastModifiedBy>ufficio4</cp:lastModifiedBy>
  <dcterms:created xsi:type="dcterms:W3CDTF">2023-10-30T14:26:47Z</dcterms:created>
  <dcterms:modified xsi:type="dcterms:W3CDTF">2023-10-30T15:53:57Z</dcterms:modified>
</cp:coreProperties>
</file>